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80" firstSheet="4" activeTab="8"/>
  </bookViews>
  <sheets>
    <sheet name="IV.Q2011 (1)" sheetId="1" r:id="rId1"/>
    <sheet name="IV.Q2011(2)" sheetId="2" r:id="rId2"/>
    <sheet name="IV.Q2011 (3)" sheetId="3" r:id="rId3"/>
    <sheet name="IV.Q2011(4)" sheetId="4" r:id="rId4"/>
    <sheet name="IV.Q2011 (5)" sheetId="5" r:id="rId5"/>
    <sheet name="IV.Q2011 (6)" sheetId="6" r:id="rId6"/>
    <sheet name="IV.Q2011 (7)" sheetId="7" r:id="rId7"/>
    <sheet name="IV.Q2011 (8)" sheetId="8" r:id="rId8"/>
    <sheet name="IV.Q2011 (9)" sheetId="9" r:id="rId9"/>
  </sheets>
  <definedNames/>
  <calcPr fullCalcOnLoad="1"/>
</workbook>
</file>

<file path=xl/comments5.xml><?xml version="1.0" encoding="utf-8"?>
<comments xmlns="http://schemas.openxmlformats.org/spreadsheetml/2006/main">
  <authors>
    <author>JS</author>
  </authors>
  <commentList>
    <comment ref="D19" authorId="0">
      <text>
        <r>
          <rPr>
            <b/>
            <sz val="8"/>
            <rFont val="Tahoma"/>
            <family val="2"/>
          </rPr>
          <t>JS: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<sst xmlns="http://schemas.openxmlformats.org/spreadsheetml/2006/main" count="149" uniqueCount="60">
  <si>
    <t>ODDĚLENÍ</t>
  </si>
  <si>
    <t>počet nových dekubitů</t>
  </si>
  <si>
    <t>ARO</t>
  </si>
  <si>
    <t>DET</t>
  </si>
  <si>
    <t>DET. JIP</t>
  </si>
  <si>
    <t>GYN</t>
  </si>
  <si>
    <t>INT A</t>
  </si>
  <si>
    <t>INT B</t>
  </si>
  <si>
    <t>CHIR A</t>
  </si>
  <si>
    <t>CHIR B</t>
  </si>
  <si>
    <t>CHIR JIP</t>
  </si>
  <si>
    <t>OOP</t>
  </si>
  <si>
    <t>CELKEM</t>
  </si>
  <si>
    <t>INT JIP+IMP</t>
  </si>
  <si>
    <t>počet pacientů přijatých v riziku</t>
  </si>
  <si>
    <t>počet pacientů přijatých celkem</t>
  </si>
  <si>
    <t>podíl rizikových pacientů z cekového počtu</t>
  </si>
  <si>
    <t>počet ošetřovatelských dnů celkem</t>
  </si>
  <si>
    <t>počet ošetřovatelských dnů v riziku</t>
  </si>
  <si>
    <t>počet pacientů s dekubitem celkem</t>
  </si>
  <si>
    <t>podíl pacientů s dekubitem z celkového počtu</t>
  </si>
  <si>
    <t>podíl nových dekubitů z celkového počtu</t>
  </si>
  <si>
    <t>podíl počtu všech  dekubitů u rizikových pacientů</t>
  </si>
  <si>
    <t>podíl počtu oš. dnů v riziku z celkového počtu</t>
  </si>
  <si>
    <t>podíl počtu nových dekubitů u rizikových pacientů</t>
  </si>
  <si>
    <t>Interní obory</t>
  </si>
  <si>
    <t>Chirurgické obory</t>
  </si>
  <si>
    <t>Intenzivní péče</t>
  </si>
  <si>
    <t>Podíl pacientů s nově vzniklým dekubitem dle stupně postižení III. Q 2011</t>
  </si>
  <si>
    <t>STUPEŇ POSTIŽENÍ</t>
  </si>
  <si>
    <t>POČET NOVĚ VZNIKLÝCH DEKUBITŮ CELKEM</t>
  </si>
  <si>
    <t>PODÍL BEKUBITŮ DLE STUPNĚ POSTIŽENÍ</t>
  </si>
  <si>
    <t>1. ZČERVENÁNÍ</t>
  </si>
  <si>
    <t>2. PORUŠENÁ KŮŽE</t>
  </si>
  <si>
    <t>4. NEKRÓZA POŠKOZENÍ SVALU</t>
  </si>
  <si>
    <t>3. POŽKOZENÍ     PODKOŽÍ</t>
  </si>
  <si>
    <t>Podíl dekubitú dle místa vzniku III. Q 2011</t>
  </si>
  <si>
    <t>Místo vzniku</t>
  </si>
  <si>
    <t>počet vzniklých dekubitů</t>
  </si>
  <si>
    <t>počet dekubitů celkem</t>
  </si>
  <si>
    <t>podíl počtu dekubitů dle místa vzniku</t>
  </si>
  <si>
    <t>NTGM HODONÍN</t>
  </si>
  <si>
    <t>DOMA</t>
  </si>
  <si>
    <t>JINÉ ZDRAV. ZAŘÍZENÍ</t>
  </si>
  <si>
    <t>SOCIÁLNÍ ZAŘÍZENÍ</t>
  </si>
  <si>
    <t>NEM</t>
  </si>
  <si>
    <t>FN Brno Bohunice</t>
  </si>
  <si>
    <t>Nemocnice Břeclav</t>
  </si>
  <si>
    <t>PL Kroměříž</t>
  </si>
  <si>
    <t>S-Centrum, Hodonín</t>
  </si>
  <si>
    <t>DD Bří Čapků, Hodonín</t>
  </si>
  <si>
    <t>POČET DEKUBITŮ DLE STUPNĚ CELKEM</t>
  </si>
  <si>
    <t>OOP-následná péče</t>
  </si>
  <si>
    <t>Podíl pacientů s novým dekubitem z cekového počtu přijatých pac. v riziku IV. Q 2011</t>
  </si>
  <si>
    <t>Podíl přijatých pacientů v riziku z cekového počtu přijatých pacientů IV. Q 2011</t>
  </si>
  <si>
    <t>Podíl ošetřovatelských dnů v riziku s celkovým počtem oš. dnů IV. Q 2011</t>
  </si>
  <si>
    <t>Podíl všech  pacientů s dekubitem  z cekového počtu přijatých pacientů IV. Q 2011</t>
  </si>
  <si>
    <t>Podíl pacientů s dekubitem z cekového počtu přijatých v riziku IV. Q 2011</t>
  </si>
  <si>
    <t>Podíl počtu pacientů s novým dekubitem z celkového počtu dekubitů  IV. Q 2011</t>
  </si>
  <si>
    <t>SOC. ZAŘ.Strážnice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</si>
</sst>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9.2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thick"/>
      <top style="thick"/>
      <bottom>
        <color indexed="63"/>
      </bottom>
    </border>
    <border>
      <left style="double"/>
      <right style="thick"/>
      <top style="double"/>
      <bottom style="thick"/>
    </border>
    <border>
      <left style="thick"/>
      <right style="thick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10" fontId="42" fillId="33" borderId="11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10" fontId="42" fillId="34" borderId="11" xfId="0" applyNumberFormat="1" applyFont="1" applyFill="1" applyBorder="1" applyAlignment="1" applyProtection="1">
      <alignment horizontal="center"/>
      <protection hidden="1"/>
    </xf>
    <xf numFmtId="10" fontId="42" fillId="34" borderId="11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left"/>
    </xf>
    <xf numFmtId="10" fontId="42" fillId="34" borderId="17" xfId="0" applyNumberFormat="1" applyFont="1" applyFill="1" applyBorder="1" applyAlignment="1" applyProtection="1">
      <alignment horizontal="center"/>
      <protection hidden="1"/>
    </xf>
    <xf numFmtId="10" fontId="42" fillId="34" borderId="17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horizontal="left"/>
    </xf>
    <xf numFmtId="10" fontId="42" fillId="34" borderId="19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left"/>
    </xf>
    <xf numFmtId="0" fontId="27" fillId="34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(1)'!$C$4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(1)'!$B$5:$B$15</c:f>
              <c:strCache/>
            </c:strRef>
          </c:cat>
          <c:val>
            <c:numRef>
              <c:f>'IV.Q2011 (1)'!$C$5:$C$15</c:f>
              <c:numCache/>
            </c:numRef>
          </c:val>
        </c:ser>
        <c:ser>
          <c:idx val="1"/>
          <c:order val="1"/>
          <c:tx>
            <c:strRef>
              <c:f>'IV.Q2011 (1)'!$D$4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(1)'!$B$5:$B$15</c:f>
              <c:strCache/>
            </c:strRef>
          </c:cat>
          <c:val>
            <c:numRef>
              <c:f>'IV.Q2011 (1)'!$D$5:$D$15</c:f>
              <c:numCache/>
            </c:numRef>
          </c:val>
        </c:ser>
        <c:axId val="64023503"/>
        <c:axId val="39340616"/>
      </c:barChart>
      <c:catAx>
        <c:axId val="6402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350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91425"/>
          <c:w val="0.881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'IV.Q2011(2)'!$C$4</c:f>
              <c:strCache>
                <c:ptCount val="1"/>
                <c:pt idx="0">
                  <c:v>počet ošetřovatelských dnů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'IV.Q2011(2)'!$B$5:$B$15</c:f>
              <c:strCache/>
            </c:strRef>
          </c:cat>
          <c:val>
            <c:numRef>
              <c:f>'IV.Q2011(2)'!$C$5:$C$15</c:f>
              <c:numCache/>
            </c:numRef>
          </c:val>
        </c:ser>
        <c:ser>
          <c:idx val="1"/>
          <c:order val="1"/>
          <c:tx>
            <c:strRef>
              <c:f>'IV.Q2011(2)'!$D$4</c:f>
              <c:strCache>
                <c:ptCount val="1"/>
                <c:pt idx="0">
                  <c:v>počet ošetřovatelských dnů v riziku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'IV.Q2011(2)'!$B$5:$B$15</c:f>
              <c:strCache/>
            </c:strRef>
          </c:cat>
          <c:val>
            <c:numRef>
              <c:f>'IV.Q2011(2)'!$D$5:$D$15</c:f>
              <c:numCache/>
            </c:numRef>
          </c:val>
        </c:ser>
        <c:axId val="18521225"/>
        <c:axId val="32473298"/>
      </c:barChart>
      <c:catAx>
        <c:axId val="1852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122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1425"/>
          <c:w val="0.9172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1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(3)'!$C$4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(3)'!$B$5:$B$15</c:f>
              <c:strCache/>
            </c:strRef>
          </c:cat>
          <c:val>
            <c:numRef>
              <c:f>'IV.Q2011 (3)'!$C$5:$C$15</c:f>
              <c:numCache/>
            </c:numRef>
          </c:val>
        </c:ser>
        <c:ser>
          <c:idx val="1"/>
          <c:order val="1"/>
          <c:tx>
            <c:strRef>
              <c:f>'IV.Q2011 (3)'!$D$4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(3)'!$B$5:$B$15</c:f>
              <c:strCache/>
            </c:strRef>
          </c:cat>
          <c:val>
            <c:numRef>
              <c:f>'IV.Q2011 (3)'!$D$5:$D$15</c:f>
              <c:numCache/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1425"/>
          <c:w val="0.9172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75"/>
          <c:w val="0.971"/>
          <c:h val="0.8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'IV.Q2011(4)'!$C$4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'IV.Q2011(4)'!$B$5:$B$15</c:f>
              <c:strCache/>
            </c:strRef>
          </c:cat>
          <c:val>
            <c:numRef>
              <c:f>'IV.Q2011(4)'!$C$5:$C$15</c:f>
              <c:numCache/>
            </c:numRef>
          </c:val>
        </c:ser>
        <c:ser>
          <c:idx val="1"/>
          <c:order val="1"/>
          <c:tx>
            <c:strRef>
              <c:f>'IV.Q2011(4)'!$D$4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'IV.Q2011(4)'!$B$5:$B$15</c:f>
              <c:strCache/>
            </c:strRef>
          </c:cat>
          <c:val>
            <c:numRef>
              <c:f>'IV.Q2011(4)'!$D$5:$D$15</c:f>
              <c:numCache/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195"/>
          <c:w val="0.917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725"/>
          <c:w val="0.9732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(5)'!$C$4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(5)'!$B$5:$B$15</c:f>
              <c:strCache/>
            </c:strRef>
          </c:cat>
          <c:val>
            <c:numRef>
              <c:f>'IV.Q2011 (5)'!$C$5:$C$15</c:f>
              <c:numCache/>
            </c:numRef>
          </c:val>
        </c:ser>
        <c:ser>
          <c:idx val="1"/>
          <c:order val="1"/>
          <c:tx>
            <c:strRef>
              <c:f>'IV.Q2011 (5)'!$D$4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(5)'!$B$5:$B$15</c:f>
              <c:strCache/>
            </c:strRef>
          </c:cat>
          <c:val>
            <c:numRef>
              <c:f>'IV.Q2011 (5)'!$D$5:$D$15</c:f>
              <c:numCache/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991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5"/>
          <c:y val="0.91425"/>
          <c:w val="0.809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25"/>
          <c:w val="0.971"/>
          <c:h val="0.8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(6)'!$C$4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(6)'!$B$5:$B$15</c:f>
              <c:strCache/>
            </c:strRef>
          </c:cat>
          <c:val>
            <c:numRef>
              <c:f>'IV.Q2011 (6)'!$C$5:$C$15</c:f>
              <c:numCache/>
            </c:numRef>
          </c:val>
        </c:ser>
        <c:ser>
          <c:idx val="1"/>
          <c:order val="1"/>
          <c:tx>
            <c:strRef>
              <c:f>'IV.Q2011 (6)'!$D$4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(6)'!$B$5:$B$15</c:f>
              <c:strCache/>
            </c:strRef>
          </c:cat>
          <c:val>
            <c:numRef>
              <c:f>'IV.Q2011 (6)'!$D$5:$D$15</c:f>
              <c:numCache/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75"/>
          <c:y val="0.924"/>
          <c:w val="0.762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025"/>
          <c:w val="0.97525"/>
          <c:h val="0.9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(7)'!$C$4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(7)'!$B$5:$B$18</c:f>
              <c:strCache/>
            </c:strRef>
          </c:cat>
          <c:val>
            <c:numRef>
              <c:f>'IV.Q2011 (7)'!$C$5:$C$18</c:f>
              <c:numCache/>
            </c:numRef>
          </c:val>
        </c:ser>
        <c:ser>
          <c:idx val="1"/>
          <c:order val="1"/>
          <c:tx>
            <c:strRef>
              <c:f>'IV.Q2011 (7)'!$D$4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(7)'!$B$5:$B$18</c:f>
              <c:strCache/>
            </c:strRef>
          </c:cat>
          <c:val>
            <c:numRef>
              <c:f>'IV.Q2011 (7)'!$D$5:$D$18</c:f>
              <c:numCache/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75"/>
          <c:y val="0.93575"/>
          <c:w val="0.762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35"/>
          <c:w val="0.9625"/>
          <c:h val="0.6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(8)'!$C$4</c:f>
              <c:strCache>
                <c:ptCount val="1"/>
                <c:pt idx="0">
                  <c:v>POČET NOVĚ VZNIKLÝCH DEKUBITŮ CELKEM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(8)'!$B$5:$B$8</c:f>
              <c:strCache/>
            </c:strRef>
          </c:cat>
          <c:val>
            <c:numRef>
              <c:f>'IV.Q2011 (8)'!$C$5:$C$8</c:f>
              <c:numCache/>
            </c:numRef>
          </c:val>
        </c:ser>
        <c:ser>
          <c:idx val="1"/>
          <c:order val="1"/>
          <c:tx>
            <c:strRef>
              <c:f>'IV.Q2011 (8)'!$D$4</c:f>
              <c:strCache>
                <c:ptCount val="1"/>
                <c:pt idx="0">
                  <c:v>POČET DEKUBITŮ DLE STUPNĚ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(8)'!$B$5:$B$8</c:f>
              <c:strCache/>
            </c:strRef>
          </c:cat>
          <c:val>
            <c:numRef>
              <c:f>'IV.Q2011 (8)'!$D$5:$D$8</c:f>
              <c:numCache/>
            </c:numRef>
          </c:val>
        </c:ser>
        <c:axId val="36021125"/>
        <c:axId val="55754670"/>
      </c:barChart>
      <c:catAx>
        <c:axId val="3602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5"/>
          <c:y val="0.75875"/>
          <c:w val="0.4947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45"/>
          <c:w val="0.971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'IV.Q2011 (9)'!$C$4</c:f>
              <c:strCache>
                <c:ptCount val="1"/>
                <c:pt idx="0">
                  <c:v>počet vzniklých dekubitů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(9)'!$B$5:$B$17</c:f>
              <c:strCache/>
            </c:strRef>
          </c:cat>
          <c:val>
            <c:numRef>
              <c:f>'IV.Q2011 (9)'!$C$5:$C$17</c:f>
              <c:numCache/>
            </c:numRef>
          </c:val>
        </c:ser>
        <c:ser>
          <c:idx val="1"/>
          <c:order val="1"/>
          <c:tx>
            <c:strRef>
              <c:f>'IV.Q2011 (9)'!$D$4</c:f>
              <c:strCache>
                <c:ptCount val="1"/>
                <c:pt idx="0">
                  <c:v>počet dekubitů celkem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'IV.Q2011 (9)'!$B$5:$B$17</c:f>
              <c:strCache/>
            </c:strRef>
          </c:cat>
          <c:val>
            <c:numRef>
              <c:f>'IV.Q2011 (9)'!$D$5:$D$17</c:f>
              <c:numCache/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2325"/>
          <c:w val="0.673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81550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38700" y="80962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791075" y="7810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809625"/>
        <a:ext cx="4572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28575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5057775" y="790575"/>
        <a:ext cx="4572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16</xdr:row>
      <xdr:rowOff>0</xdr:rowOff>
    </xdr:to>
    <xdr:graphicFrame>
      <xdr:nvGraphicFramePr>
        <xdr:cNvPr id="1" name="Graf 1"/>
        <xdr:cNvGraphicFramePr/>
      </xdr:nvGraphicFramePr>
      <xdr:xfrm>
        <a:off x="4810125" y="781050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19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8</xdr:row>
      <xdr:rowOff>0</xdr:rowOff>
    </xdr:to>
    <xdr:graphicFrame>
      <xdr:nvGraphicFramePr>
        <xdr:cNvPr id="1" name="Graf 1"/>
        <xdr:cNvGraphicFramePr/>
      </xdr:nvGraphicFramePr>
      <xdr:xfrm>
        <a:off x="4800600" y="781050"/>
        <a:ext cx="45720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19050</xdr:rowOff>
    </xdr:from>
    <xdr:to>
      <xdr:col>12</xdr:col>
      <xdr:colOff>476250</xdr:colOff>
      <xdr:row>17</xdr:row>
      <xdr:rowOff>0</xdr:rowOff>
    </xdr:to>
    <xdr:graphicFrame>
      <xdr:nvGraphicFramePr>
        <xdr:cNvPr id="1" name="Graf 1"/>
        <xdr:cNvGraphicFramePr/>
      </xdr:nvGraphicFramePr>
      <xdr:xfrm>
        <a:off x="4857750" y="781050"/>
        <a:ext cx="4572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C16" sqref="C16"/>
    </sheetView>
  </sheetViews>
  <sheetFormatPr defaultColWidth="9.140625" defaultRowHeight="15"/>
  <cols>
    <col min="1" max="1" width="1.574218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54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15</v>
      </c>
      <c r="D4" s="14" t="s">
        <v>14</v>
      </c>
      <c r="E4" s="15" t="s">
        <v>16</v>
      </c>
    </row>
    <row r="5" spans="2:5" ht="16.5" thickBot="1" thickTop="1">
      <c r="B5" s="16" t="s">
        <v>2</v>
      </c>
      <c r="C5" s="1">
        <v>27</v>
      </c>
      <c r="D5" s="6">
        <v>31</v>
      </c>
      <c r="E5" s="17">
        <f>D5/C5</f>
        <v>1.1481481481481481</v>
      </c>
    </row>
    <row r="6" spans="2:7" ht="16.5" thickBot="1" thickTop="1">
      <c r="B6" s="16" t="s">
        <v>3</v>
      </c>
      <c r="C6" s="6">
        <v>357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203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355</v>
      </c>
      <c r="D8" s="6">
        <v>0</v>
      </c>
      <c r="E8" s="18">
        <f t="shared" si="0"/>
        <v>0</v>
      </c>
    </row>
    <row r="9" spans="2:5" ht="16.5" thickBot="1" thickTop="1">
      <c r="B9" s="16" t="s">
        <v>6</v>
      </c>
      <c r="C9" s="6">
        <v>342</v>
      </c>
      <c r="D9" s="6">
        <v>87</v>
      </c>
      <c r="E9" s="18">
        <f t="shared" si="0"/>
        <v>0.2543859649122807</v>
      </c>
    </row>
    <row r="10" spans="2:5" ht="16.5" thickBot="1" thickTop="1">
      <c r="B10" s="16" t="s">
        <v>7</v>
      </c>
      <c r="C10" s="6">
        <v>365</v>
      </c>
      <c r="D10" s="6">
        <v>182</v>
      </c>
      <c r="E10" s="18">
        <f t="shared" si="0"/>
        <v>0.4986301369863014</v>
      </c>
    </row>
    <row r="11" spans="2:5" ht="16.5" thickBot="1" thickTop="1">
      <c r="B11" s="16" t="s">
        <v>13</v>
      </c>
      <c r="C11" s="6">
        <v>146</v>
      </c>
      <c r="D11" s="6">
        <v>16</v>
      </c>
      <c r="E11" s="18">
        <f t="shared" si="0"/>
        <v>0.1095890410958904</v>
      </c>
    </row>
    <row r="12" spans="2:5" ht="16.5" thickBot="1" thickTop="1">
      <c r="B12" s="16" t="s">
        <v>8</v>
      </c>
      <c r="C12" s="6">
        <v>531</v>
      </c>
      <c r="D12" s="6">
        <v>43</v>
      </c>
      <c r="E12" s="18">
        <f t="shared" si="0"/>
        <v>0.08097928436911488</v>
      </c>
    </row>
    <row r="13" spans="2:5" ht="16.5" thickBot="1" thickTop="1">
      <c r="B13" s="16" t="s">
        <v>9</v>
      </c>
      <c r="C13" s="6">
        <v>201</v>
      </c>
      <c r="D13" s="6">
        <v>33</v>
      </c>
      <c r="E13" s="18">
        <f t="shared" si="0"/>
        <v>0.16417910447761194</v>
      </c>
    </row>
    <row r="14" spans="2:5" ht="16.5" thickBot="1" thickTop="1">
      <c r="B14" s="16" t="s">
        <v>10</v>
      </c>
      <c r="C14" s="6">
        <v>166</v>
      </c>
      <c r="D14" s="6">
        <v>145</v>
      </c>
      <c r="E14" s="18">
        <f t="shared" si="0"/>
        <v>0.8734939759036144</v>
      </c>
    </row>
    <row r="15" spans="2:5" ht="16.5" thickBot="1" thickTop="1">
      <c r="B15" s="19" t="s">
        <v>11</v>
      </c>
      <c r="C15" s="7">
        <v>81</v>
      </c>
      <c r="D15" s="7">
        <v>77</v>
      </c>
      <c r="E15" s="20">
        <f t="shared" si="0"/>
        <v>0.9506172839506173</v>
      </c>
    </row>
    <row r="16" spans="2:5" ht="16.5" thickBot="1" thickTop="1">
      <c r="B16" s="3" t="s">
        <v>12</v>
      </c>
      <c r="C16" s="4">
        <f>SUM(C5:C15)</f>
        <v>2774</v>
      </c>
      <c r="D16" s="4">
        <f>SUM(D5:D15)</f>
        <v>614</v>
      </c>
      <c r="E16" s="5">
        <f t="shared" si="0"/>
        <v>0.2213410237923576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C16" sqref="C16"/>
    </sheetView>
  </sheetViews>
  <sheetFormatPr defaultColWidth="9.140625" defaultRowHeight="15"/>
  <cols>
    <col min="1" max="1" width="2.42187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55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46.5" thickBot="1" thickTop="1">
      <c r="B4" s="13" t="s">
        <v>0</v>
      </c>
      <c r="C4" s="14" t="s">
        <v>17</v>
      </c>
      <c r="D4" s="14" t="s">
        <v>18</v>
      </c>
      <c r="E4" s="15" t="s">
        <v>23</v>
      </c>
    </row>
    <row r="5" spans="2:5" ht="16.5" thickBot="1" thickTop="1">
      <c r="B5" s="16" t="s">
        <v>2</v>
      </c>
      <c r="C5" s="1">
        <v>392</v>
      </c>
      <c r="D5" s="6">
        <v>271</v>
      </c>
      <c r="E5" s="17">
        <f>D5/C5</f>
        <v>0.6913265306122449</v>
      </c>
    </row>
    <row r="6" spans="2:7" ht="16.5" thickBot="1" thickTop="1">
      <c r="B6" s="16" t="s">
        <v>3</v>
      </c>
      <c r="C6" s="6">
        <v>1186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462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1408</v>
      </c>
      <c r="D8" s="6">
        <v>0</v>
      </c>
      <c r="E8" s="18">
        <f t="shared" si="0"/>
        <v>0</v>
      </c>
    </row>
    <row r="9" spans="2:5" ht="16.5" thickBot="1" thickTop="1">
      <c r="B9" s="16" t="s">
        <v>6</v>
      </c>
      <c r="C9" s="6">
        <v>2190</v>
      </c>
      <c r="D9" s="6">
        <v>665</v>
      </c>
      <c r="E9" s="18">
        <f t="shared" si="0"/>
        <v>0.3036529680365297</v>
      </c>
    </row>
    <row r="10" spans="2:5" ht="16.5" thickBot="1" thickTop="1">
      <c r="B10" s="16" t="s">
        <v>7</v>
      </c>
      <c r="C10" s="6">
        <v>2312</v>
      </c>
      <c r="D10" s="6">
        <v>1869</v>
      </c>
      <c r="E10" s="18">
        <f t="shared" si="0"/>
        <v>0.8083910034602076</v>
      </c>
    </row>
    <row r="11" spans="2:5" ht="16.5" thickBot="1" thickTop="1">
      <c r="B11" s="16" t="s">
        <v>13</v>
      </c>
      <c r="C11" s="6">
        <v>540</v>
      </c>
      <c r="D11" s="6">
        <v>134</v>
      </c>
      <c r="E11" s="18">
        <f t="shared" si="0"/>
        <v>0.24814814814814815</v>
      </c>
    </row>
    <row r="12" spans="2:5" ht="16.5" thickBot="1" thickTop="1">
      <c r="B12" s="16" t="s">
        <v>8</v>
      </c>
      <c r="C12" s="6">
        <v>1913</v>
      </c>
      <c r="D12" s="6">
        <v>260</v>
      </c>
      <c r="E12" s="18">
        <f t="shared" si="0"/>
        <v>0.1359121798222687</v>
      </c>
    </row>
    <row r="13" spans="2:5" ht="16.5" thickBot="1" thickTop="1">
      <c r="B13" s="16" t="s">
        <v>9</v>
      </c>
      <c r="C13" s="6">
        <v>1069</v>
      </c>
      <c r="D13" s="6">
        <v>201</v>
      </c>
      <c r="E13" s="18">
        <f t="shared" si="0"/>
        <v>0.1880261927034612</v>
      </c>
    </row>
    <row r="14" spans="2:5" ht="16.5" thickBot="1" thickTop="1">
      <c r="B14" s="16" t="s">
        <v>10</v>
      </c>
      <c r="C14" s="6">
        <v>602</v>
      </c>
      <c r="D14" s="6">
        <v>145</v>
      </c>
      <c r="E14" s="18">
        <f t="shared" si="0"/>
        <v>0.24086378737541528</v>
      </c>
    </row>
    <row r="15" spans="2:5" ht="16.5" thickBot="1" thickTop="1">
      <c r="B15" s="19" t="s">
        <v>11</v>
      </c>
      <c r="C15" s="7">
        <v>2780</v>
      </c>
      <c r="D15" s="7">
        <v>1714</v>
      </c>
      <c r="E15" s="20">
        <f t="shared" si="0"/>
        <v>0.616546762589928</v>
      </c>
    </row>
    <row r="16" spans="2:5" ht="16.5" thickBot="1" thickTop="1">
      <c r="B16" s="3" t="s">
        <v>12</v>
      </c>
      <c r="C16" s="4">
        <f>SUM(C5:C15)</f>
        <v>14854</v>
      </c>
      <c r="D16" s="4">
        <f>SUM(D5:D15)</f>
        <v>5259</v>
      </c>
      <c r="E16" s="5">
        <f t="shared" si="0"/>
        <v>0.35404604820250435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D16" sqref="D16"/>
    </sheetView>
  </sheetViews>
  <sheetFormatPr defaultColWidth="9.140625" defaultRowHeight="15"/>
  <cols>
    <col min="1" max="1" width="1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46.5" thickBot="1" thickTop="1">
      <c r="B4" s="13" t="s">
        <v>0</v>
      </c>
      <c r="C4" s="14" t="s">
        <v>15</v>
      </c>
      <c r="D4" s="14" t="s">
        <v>19</v>
      </c>
      <c r="E4" s="15" t="s">
        <v>20</v>
      </c>
    </row>
    <row r="5" spans="2:5" ht="16.5" thickBot="1" thickTop="1">
      <c r="B5" s="16" t="s">
        <v>2</v>
      </c>
      <c r="C5" s="1">
        <v>27</v>
      </c>
      <c r="D5" s="6">
        <v>3</v>
      </c>
      <c r="E5" s="17">
        <f>D5/C5</f>
        <v>0.1111111111111111</v>
      </c>
    </row>
    <row r="6" spans="2:7" ht="16.5" thickBot="1" thickTop="1">
      <c r="B6" s="16" t="s">
        <v>3</v>
      </c>
      <c r="C6" s="6">
        <v>357</v>
      </c>
      <c r="D6" s="6">
        <v>0</v>
      </c>
      <c r="E6" s="18">
        <f aca="true" t="shared" si="0" ref="E6:E16">D6/C6</f>
        <v>0</v>
      </c>
      <c r="G6" s="2"/>
    </row>
    <row r="7" spans="2:5" ht="16.5" thickBot="1" thickTop="1">
      <c r="B7" s="16" t="s">
        <v>4</v>
      </c>
      <c r="C7" s="6">
        <v>203</v>
      </c>
      <c r="D7" s="6">
        <v>0</v>
      </c>
      <c r="E7" s="18">
        <f t="shared" si="0"/>
        <v>0</v>
      </c>
    </row>
    <row r="8" spans="2:5" ht="16.5" thickBot="1" thickTop="1">
      <c r="B8" s="16" t="s">
        <v>5</v>
      </c>
      <c r="C8" s="6">
        <v>355</v>
      </c>
      <c r="D8" s="6">
        <v>1</v>
      </c>
      <c r="E8" s="18">
        <f t="shared" si="0"/>
        <v>0.0028169014084507044</v>
      </c>
    </row>
    <row r="9" spans="2:5" ht="16.5" thickBot="1" thickTop="1">
      <c r="B9" s="16" t="s">
        <v>6</v>
      </c>
      <c r="C9" s="6">
        <v>342</v>
      </c>
      <c r="D9" s="6">
        <v>12</v>
      </c>
      <c r="E9" s="18">
        <f t="shared" si="0"/>
        <v>0.03508771929824561</v>
      </c>
    </row>
    <row r="10" spans="2:5" ht="16.5" thickBot="1" thickTop="1">
      <c r="B10" s="16" t="s">
        <v>7</v>
      </c>
      <c r="C10" s="6">
        <v>365</v>
      </c>
      <c r="D10" s="6">
        <v>21</v>
      </c>
      <c r="E10" s="18">
        <f t="shared" si="0"/>
        <v>0.057534246575342465</v>
      </c>
    </row>
    <row r="11" spans="2:5" ht="16.5" thickBot="1" thickTop="1">
      <c r="B11" s="16" t="s">
        <v>13</v>
      </c>
      <c r="C11" s="6">
        <v>146</v>
      </c>
      <c r="D11" s="6">
        <v>6</v>
      </c>
      <c r="E11" s="18">
        <f t="shared" si="0"/>
        <v>0.0410958904109589</v>
      </c>
    </row>
    <row r="12" spans="2:5" ht="16.5" thickBot="1" thickTop="1">
      <c r="B12" s="16" t="s">
        <v>8</v>
      </c>
      <c r="C12" s="6">
        <v>531</v>
      </c>
      <c r="D12" s="6">
        <v>8</v>
      </c>
      <c r="E12" s="18">
        <f t="shared" si="0"/>
        <v>0.015065913370998116</v>
      </c>
    </row>
    <row r="13" spans="2:5" ht="16.5" thickBot="1" thickTop="1">
      <c r="B13" s="16" t="s">
        <v>9</v>
      </c>
      <c r="C13" s="6">
        <v>201</v>
      </c>
      <c r="D13" s="6">
        <v>25</v>
      </c>
      <c r="E13" s="18">
        <f t="shared" si="0"/>
        <v>0.12437810945273632</v>
      </c>
    </row>
    <row r="14" spans="2:5" ht="16.5" thickBot="1" thickTop="1">
      <c r="B14" s="16" t="s">
        <v>10</v>
      </c>
      <c r="C14" s="6">
        <v>166</v>
      </c>
      <c r="D14" s="6">
        <v>16</v>
      </c>
      <c r="E14" s="18">
        <f t="shared" si="0"/>
        <v>0.0963855421686747</v>
      </c>
    </row>
    <row r="15" spans="2:5" ht="16.5" thickBot="1" thickTop="1">
      <c r="B15" s="19" t="s">
        <v>11</v>
      </c>
      <c r="C15" s="7">
        <v>81</v>
      </c>
      <c r="D15" s="7">
        <v>14</v>
      </c>
      <c r="E15" s="20">
        <f t="shared" si="0"/>
        <v>0.1728395061728395</v>
      </c>
    </row>
    <row r="16" spans="2:5" ht="16.5" thickBot="1" thickTop="1">
      <c r="B16" s="3" t="s">
        <v>12</v>
      </c>
      <c r="C16" s="4">
        <f>SUM(C5:C15)</f>
        <v>2774</v>
      </c>
      <c r="D16" s="4">
        <f>SUM(D5:D15)</f>
        <v>106</v>
      </c>
      <c r="E16" s="5">
        <f t="shared" si="0"/>
        <v>0.03821196827685652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D16" sqref="D16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30" thickBot="1" thickTop="1">
      <c r="B2" s="35" t="s">
        <v>57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ht="16.5" thickBot="1" thickTop="1"/>
    <row r="4" spans="2:5" ht="61.5" thickBot="1" thickTop="1">
      <c r="B4" s="13" t="s">
        <v>0</v>
      </c>
      <c r="C4" s="14" t="s">
        <v>14</v>
      </c>
      <c r="D4" s="14" t="s">
        <v>19</v>
      </c>
      <c r="E4" s="15" t="s">
        <v>22</v>
      </c>
    </row>
    <row r="5" spans="2:5" ht="16.5" thickBot="1" thickTop="1">
      <c r="B5" s="16" t="s">
        <v>2</v>
      </c>
      <c r="C5" s="1">
        <v>31</v>
      </c>
      <c r="D5" s="6">
        <v>3</v>
      </c>
      <c r="E5" s="17">
        <f>D5/C5</f>
        <v>0.0967741935483871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0</v>
      </c>
      <c r="D8" s="6">
        <v>0</v>
      </c>
      <c r="E8" s="18" t="e">
        <f t="shared" si="0"/>
        <v>#DIV/0!</v>
      </c>
    </row>
    <row r="9" spans="2:5" ht="16.5" thickBot="1" thickTop="1">
      <c r="B9" s="16" t="s">
        <v>6</v>
      </c>
      <c r="C9" s="6">
        <v>87</v>
      </c>
      <c r="D9" s="6">
        <v>12</v>
      </c>
      <c r="E9" s="18">
        <f t="shared" si="0"/>
        <v>0.13793103448275862</v>
      </c>
    </row>
    <row r="10" spans="2:5" ht="16.5" thickBot="1" thickTop="1">
      <c r="B10" s="16" t="s">
        <v>7</v>
      </c>
      <c r="C10" s="6">
        <v>182</v>
      </c>
      <c r="D10" s="6">
        <v>21</v>
      </c>
      <c r="E10" s="18">
        <f t="shared" si="0"/>
        <v>0.11538461538461539</v>
      </c>
    </row>
    <row r="11" spans="2:5" ht="16.5" thickBot="1" thickTop="1">
      <c r="B11" s="16" t="s">
        <v>13</v>
      </c>
      <c r="C11" s="6">
        <v>16</v>
      </c>
      <c r="D11" s="6">
        <v>6</v>
      </c>
      <c r="E11" s="18">
        <f t="shared" si="0"/>
        <v>0.375</v>
      </c>
    </row>
    <row r="12" spans="2:5" ht="16.5" thickBot="1" thickTop="1">
      <c r="B12" s="16" t="s">
        <v>8</v>
      </c>
      <c r="C12" s="6">
        <v>43</v>
      </c>
      <c r="D12" s="6">
        <v>8</v>
      </c>
      <c r="E12" s="18">
        <f t="shared" si="0"/>
        <v>0.18604651162790697</v>
      </c>
    </row>
    <row r="13" spans="2:5" ht="16.5" thickBot="1" thickTop="1">
      <c r="B13" s="16" t="s">
        <v>9</v>
      </c>
      <c r="C13" s="6">
        <v>33</v>
      </c>
      <c r="D13" s="6">
        <v>25</v>
      </c>
      <c r="E13" s="18">
        <f t="shared" si="0"/>
        <v>0.7575757575757576</v>
      </c>
    </row>
    <row r="14" spans="2:5" ht="16.5" thickBot="1" thickTop="1">
      <c r="B14" s="16" t="s">
        <v>10</v>
      </c>
      <c r="C14" s="6">
        <v>145</v>
      </c>
      <c r="D14" s="6">
        <v>16</v>
      </c>
      <c r="E14" s="18">
        <f t="shared" si="0"/>
        <v>0.1103448275862069</v>
      </c>
    </row>
    <row r="15" spans="2:5" ht="16.5" thickBot="1" thickTop="1">
      <c r="B15" s="19" t="s">
        <v>11</v>
      </c>
      <c r="C15" s="7">
        <v>77</v>
      </c>
      <c r="D15" s="7">
        <v>14</v>
      </c>
      <c r="E15" s="20">
        <f t="shared" si="0"/>
        <v>0.18181818181818182</v>
      </c>
    </row>
    <row r="16" spans="2:5" ht="16.5" thickBot="1" thickTop="1">
      <c r="B16" s="3" t="s">
        <v>12</v>
      </c>
      <c r="C16" s="4">
        <f>SUM(C5:C15)</f>
        <v>614</v>
      </c>
      <c r="D16" s="4">
        <f>SUM(D5:D15)</f>
        <v>105</v>
      </c>
      <c r="E16" s="5">
        <f t="shared" si="0"/>
        <v>0.17100977198697068</v>
      </c>
    </row>
    <row r="17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B1">
      <selection activeCell="D16" sqref="D16"/>
    </sheetView>
  </sheetViews>
  <sheetFormatPr defaultColWidth="9.140625" defaultRowHeight="15"/>
  <cols>
    <col min="1" max="1" width="5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58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13" t="s">
        <v>0</v>
      </c>
      <c r="C4" s="14" t="s">
        <v>19</v>
      </c>
      <c r="D4" s="14" t="s">
        <v>1</v>
      </c>
      <c r="E4" s="15" t="s">
        <v>21</v>
      </c>
    </row>
    <row r="5" spans="2:5" ht="16.5" thickBot="1" thickTop="1">
      <c r="B5" s="16" t="s">
        <v>2</v>
      </c>
      <c r="C5" s="1">
        <v>3</v>
      </c>
      <c r="D5" s="6">
        <v>1</v>
      </c>
      <c r="E5" s="17">
        <f>D5/C5</f>
        <v>0.3333333333333333</v>
      </c>
    </row>
    <row r="6" spans="2:7" ht="16.5" thickBot="1" thickTop="1">
      <c r="B6" s="16" t="s">
        <v>3</v>
      </c>
      <c r="C6" s="6">
        <v>0</v>
      </c>
      <c r="D6" s="6">
        <v>0</v>
      </c>
      <c r="E6" s="18" t="e">
        <f aca="true" t="shared" si="0" ref="E6:E16">D6/C6</f>
        <v>#DIV/0!</v>
      </c>
      <c r="G6" s="2"/>
    </row>
    <row r="7" spans="2:5" ht="16.5" thickBot="1" thickTop="1">
      <c r="B7" s="16" t="s">
        <v>4</v>
      </c>
      <c r="C7" s="6">
        <v>0</v>
      </c>
      <c r="D7" s="6">
        <v>0</v>
      </c>
      <c r="E7" s="18" t="e">
        <f t="shared" si="0"/>
        <v>#DIV/0!</v>
      </c>
    </row>
    <row r="8" spans="2:5" ht="16.5" thickBot="1" thickTop="1">
      <c r="B8" s="16" t="s">
        <v>5</v>
      </c>
      <c r="C8" s="6">
        <v>0</v>
      </c>
      <c r="D8" s="6">
        <v>0</v>
      </c>
      <c r="E8" s="18" t="e">
        <f t="shared" si="0"/>
        <v>#DIV/0!</v>
      </c>
    </row>
    <row r="9" spans="2:5" ht="16.5" thickBot="1" thickTop="1">
      <c r="B9" s="16" t="s">
        <v>6</v>
      </c>
      <c r="C9" s="6">
        <v>12</v>
      </c>
      <c r="D9" s="6">
        <v>0</v>
      </c>
      <c r="E9" s="18">
        <f t="shared" si="0"/>
        <v>0</v>
      </c>
    </row>
    <row r="10" spans="2:5" ht="16.5" thickBot="1" thickTop="1">
      <c r="B10" s="16" t="s">
        <v>7</v>
      </c>
      <c r="C10" s="6">
        <v>21</v>
      </c>
      <c r="D10" s="6">
        <v>5</v>
      </c>
      <c r="E10" s="18">
        <f t="shared" si="0"/>
        <v>0.23809523809523808</v>
      </c>
    </row>
    <row r="11" spans="2:5" ht="16.5" thickBot="1" thickTop="1">
      <c r="B11" s="16" t="s">
        <v>13</v>
      </c>
      <c r="C11" s="6">
        <v>6</v>
      </c>
      <c r="D11" s="6">
        <v>0</v>
      </c>
      <c r="E11" s="18">
        <f t="shared" si="0"/>
        <v>0</v>
      </c>
    </row>
    <row r="12" spans="2:5" ht="16.5" thickBot="1" thickTop="1">
      <c r="B12" s="16" t="s">
        <v>8</v>
      </c>
      <c r="C12" s="6">
        <v>8</v>
      </c>
      <c r="D12" s="6">
        <v>1</v>
      </c>
      <c r="E12" s="18">
        <f t="shared" si="0"/>
        <v>0.125</v>
      </c>
    </row>
    <row r="13" spans="2:5" ht="16.5" thickBot="1" thickTop="1">
      <c r="B13" s="16" t="s">
        <v>9</v>
      </c>
      <c r="C13" s="6">
        <v>25</v>
      </c>
      <c r="D13" s="6">
        <v>2</v>
      </c>
      <c r="E13" s="18">
        <f t="shared" si="0"/>
        <v>0.08</v>
      </c>
    </row>
    <row r="14" spans="2:5" ht="16.5" thickBot="1" thickTop="1">
      <c r="B14" s="16" t="s">
        <v>10</v>
      </c>
      <c r="C14" s="6">
        <v>16</v>
      </c>
      <c r="D14" s="6">
        <v>0</v>
      </c>
      <c r="E14" s="18">
        <f t="shared" si="0"/>
        <v>0</v>
      </c>
    </row>
    <row r="15" spans="2:5" ht="16.5" thickBot="1" thickTop="1">
      <c r="B15" s="19" t="s">
        <v>11</v>
      </c>
      <c r="C15" s="7">
        <v>14</v>
      </c>
      <c r="D15" s="7">
        <v>3</v>
      </c>
      <c r="E15" s="20">
        <f t="shared" si="0"/>
        <v>0.21428571428571427</v>
      </c>
    </row>
    <row r="16" spans="2:5" ht="16.5" thickBot="1" thickTop="1">
      <c r="B16" s="3" t="s">
        <v>12</v>
      </c>
      <c r="C16" s="4">
        <f>SUM(C5:C15)</f>
        <v>105</v>
      </c>
      <c r="D16" s="4">
        <f>SUM(D5:D15)</f>
        <v>12</v>
      </c>
      <c r="E16" s="5">
        <f t="shared" si="0"/>
        <v>0.11428571428571428</v>
      </c>
    </row>
    <row r="17" ht="15.75" thickTop="1"/>
    <row r="19" ht="15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zoomScalePageLayoutView="0" workbookViewId="0" topLeftCell="B1">
      <selection activeCell="D16" sqref="D16"/>
    </sheetView>
  </sheetViews>
  <sheetFormatPr defaultColWidth="9.140625" defaultRowHeight="15"/>
  <cols>
    <col min="1" max="1" width="2.00390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53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24</v>
      </c>
    </row>
    <row r="5" spans="2:5" ht="16.5" thickBot="1" thickTop="1">
      <c r="B5" s="3" t="s">
        <v>2</v>
      </c>
      <c r="C5" s="8">
        <v>31</v>
      </c>
      <c r="D5" s="4">
        <v>1</v>
      </c>
      <c r="E5" s="11">
        <f>D5/C5</f>
        <v>0.03225806451612903</v>
      </c>
    </row>
    <row r="6" spans="2:7" ht="16.5" thickBot="1" thickTop="1">
      <c r="B6" s="3" t="s">
        <v>3</v>
      </c>
      <c r="C6" s="4">
        <v>0</v>
      </c>
      <c r="D6" s="4">
        <v>0</v>
      </c>
      <c r="E6" s="12" t="e">
        <f aca="true" t="shared" si="0" ref="E6:E16">D6/C6</f>
        <v>#DIV/0!</v>
      </c>
      <c r="G6" s="2"/>
    </row>
    <row r="7" spans="2:5" ht="16.5" thickBot="1" thickTop="1">
      <c r="B7" s="3" t="s">
        <v>4</v>
      </c>
      <c r="C7" s="4">
        <v>0</v>
      </c>
      <c r="D7" s="4">
        <v>0</v>
      </c>
      <c r="E7" s="12" t="e">
        <f t="shared" si="0"/>
        <v>#DIV/0!</v>
      </c>
    </row>
    <row r="8" spans="2:5" ht="16.5" thickBot="1" thickTop="1">
      <c r="B8" s="3" t="s">
        <v>5</v>
      </c>
      <c r="C8" s="4">
        <v>0</v>
      </c>
      <c r="D8" s="4">
        <v>0</v>
      </c>
      <c r="E8" s="12" t="e">
        <f t="shared" si="0"/>
        <v>#DIV/0!</v>
      </c>
    </row>
    <row r="9" spans="2:5" ht="16.5" thickBot="1" thickTop="1">
      <c r="B9" s="3" t="s">
        <v>6</v>
      </c>
      <c r="C9" s="4">
        <v>87</v>
      </c>
      <c r="D9" s="4">
        <v>0</v>
      </c>
      <c r="E9" s="12">
        <f t="shared" si="0"/>
        <v>0</v>
      </c>
    </row>
    <row r="10" spans="2:5" ht="16.5" thickBot="1" thickTop="1">
      <c r="B10" s="3" t="s">
        <v>7</v>
      </c>
      <c r="C10" s="4">
        <v>182</v>
      </c>
      <c r="D10" s="4">
        <v>5</v>
      </c>
      <c r="E10" s="12">
        <f t="shared" si="0"/>
        <v>0.027472527472527472</v>
      </c>
    </row>
    <row r="11" spans="2:5" ht="16.5" thickBot="1" thickTop="1">
      <c r="B11" s="3" t="s">
        <v>13</v>
      </c>
      <c r="C11" s="4">
        <v>16</v>
      </c>
      <c r="D11" s="4">
        <v>0</v>
      </c>
      <c r="E11" s="12">
        <f t="shared" si="0"/>
        <v>0</v>
      </c>
    </row>
    <row r="12" spans="2:5" ht="16.5" thickBot="1" thickTop="1">
      <c r="B12" s="3" t="s">
        <v>8</v>
      </c>
      <c r="C12" s="4">
        <v>43</v>
      </c>
      <c r="D12" s="4">
        <v>1</v>
      </c>
      <c r="E12" s="12">
        <f t="shared" si="0"/>
        <v>0.023255813953488372</v>
      </c>
    </row>
    <row r="13" spans="2:5" ht="16.5" thickBot="1" thickTop="1">
      <c r="B13" s="3" t="s">
        <v>9</v>
      </c>
      <c r="C13" s="4">
        <v>33</v>
      </c>
      <c r="D13" s="4">
        <v>2</v>
      </c>
      <c r="E13" s="12">
        <f t="shared" si="0"/>
        <v>0.06060606060606061</v>
      </c>
    </row>
    <row r="14" spans="2:5" ht="16.5" thickBot="1" thickTop="1">
      <c r="B14" s="3" t="s">
        <v>10</v>
      </c>
      <c r="C14" s="4">
        <v>145</v>
      </c>
      <c r="D14" s="4">
        <v>0</v>
      </c>
      <c r="E14" s="12">
        <f t="shared" si="0"/>
        <v>0</v>
      </c>
    </row>
    <row r="15" spans="2:5" ht="16.5" thickBot="1" thickTop="1">
      <c r="B15" s="3" t="s">
        <v>11</v>
      </c>
      <c r="C15" s="4">
        <v>77</v>
      </c>
      <c r="D15" s="4">
        <v>3</v>
      </c>
      <c r="E15" s="12">
        <f t="shared" si="0"/>
        <v>0.03896103896103896</v>
      </c>
    </row>
    <row r="16" spans="2:5" ht="16.5" thickBot="1" thickTop="1">
      <c r="B16" s="3" t="s">
        <v>12</v>
      </c>
      <c r="C16" s="4">
        <f>SUM(C5:C15)</f>
        <v>614</v>
      </c>
      <c r="D16" s="4">
        <f>SUM(D5:D15)</f>
        <v>12</v>
      </c>
      <c r="E16" s="5">
        <f t="shared" si="0"/>
        <v>0.019543973941368076</v>
      </c>
    </row>
    <row r="17" ht="15.75" thickTop="1"/>
  </sheetData>
  <sheetProtection selectLockedCells="1"/>
  <mergeCells count="1">
    <mergeCell ref="B2:M2"/>
  </mergeCells>
  <printOptions/>
  <pageMargins left="0.1968503937007874" right="0.15748031496062992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9"/>
  <sheetViews>
    <sheetView zoomScale="90" zoomScaleNormal="90" zoomScalePageLayoutView="0" workbookViewId="0" topLeftCell="A1">
      <selection activeCell="D19" sqref="D19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53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76.5" thickBot="1" thickTop="1">
      <c r="B4" s="8" t="s">
        <v>0</v>
      </c>
      <c r="C4" s="9" t="s">
        <v>14</v>
      </c>
      <c r="D4" s="9" t="s">
        <v>1</v>
      </c>
      <c r="E4" s="10" t="s">
        <v>24</v>
      </c>
    </row>
    <row r="5" spans="2:5" ht="16.5" thickBot="1" thickTop="1">
      <c r="B5" s="3" t="s">
        <v>2</v>
      </c>
      <c r="C5" s="8">
        <v>31</v>
      </c>
      <c r="D5" s="4">
        <v>1</v>
      </c>
      <c r="E5" s="11">
        <f>D5/C5</f>
        <v>0.03225806451612903</v>
      </c>
    </row>
    <row r="6" spans="2:5" ht="16.5" thickBot="1" thickTop="1">
      <c r="B6" s="3" t="s">
        <v>13</v>
      </c>
      <c r="C6" s="4">
        <v>16</v>
      </c>
      <c r="D6" s="4">
        <v>0</v>
      </c>
      <c r="E6" s="12">
        <f>D6/C6</f>
        <v>0</v>
      </c>
    </row>
    <row r="7" spans="2:5" ht="16.5" thickBot="1" thickTop="1">
      <c r="B7" s="3" t="s">
        <v>10</v>
      </c>
      <c r="C7" s="4">
        <v>145</v>
      </c>
      <c r="D7" s="4">
        <v>1</v>
      </c>
      <c r="E7" s="12">
        <f>D7/C7</f>
        <v>0.006896551724137931</v>
      </c>
    </row>
    <row r="8" spans="2:5" ht="16.5" thickBot="1" thickTop="1">
      <c r="B8" s="21" t="s">
        <v>27</v>
      </c>
      <c r="C8" s="22">
        <f>C5+C6+C7</f>
        <v>192</v>
      </c>
      <c r="D8" s="22">
        <f>D5+D6+D7</f>
        <v>2</v>
      </c>
      <c r="E8" s="12">
        <f>D8/C8</f>
        <v>0.010416666666666666</v>
      </c>
    </row>
    <row r="9" spans="2:7" ht="16.5" thickBot="1" thickTop="1">
      <c r="B9" s="3" t="s">
        <v>3</v>
      </c>
      <c r="C9" s="4">
        <v>0</v>
      </c>
      <c r="D9" s="4">
        <v>0</v>
      </c>
      <c r="E9" s="12" t="e">
        <f aca="true" t="shared" si="0" ref="E9:E19">D9/C9</f>
        <v>#DIV/0!</v>
      </c>
      <c r="G9" s="2"/>
    </row>
    <row r="10" spans="2:5" ht="16.5" thickBot="1" thickTop="1">
      <c r="B10" s="3" t="s">
        <v>4</v>
      </c>
      <c r="C10" s="4">
        <v>0</v>
      </c>
      <c r="D10" s="4">
        <v>0</v>
      </c>
      <c r="E10" s="12" t="e">
        <f t="shared" si="0"/>
        <v>#DIV/0!</v>
      </c>
    </row>
    <row r="11" spans="2:5" ht="16.5" thickBot="1" thickTop="1">
      <c r="B11" s="3" t="s">
        <v>6</v>
      </c>
      <c r="C11" s="4">
        <v>87</v>
      </c>
      <c r="D11" s="4">
        <v>0</v>
      </c>
      <c r="E11" s="12">
        <f t="shared" si="0"/>
        <v>0</v>
      </c>
    </row>
    <row r="12" spans="2:5" ht="16.5" thickBot="1" thickTop="1">
      <c r="B12" s="3" t="s">
        <v>7</v>
      </c>
      <c r="C12" s="4">
        <v>182</v>
      </c>
      <c r="D12" s="4">
        <v>5</v>
      </c>
      <c r="E12" s="12">
        <f>D12/C12</f>
        <v>0.027472527472527472</v>
      </c>
    </row>
    <row r="13" spans="2:5" ht="16.5" thickBot="1" thickTop="1">
      <c r="B13" s="21" t="s">
        <v>25</v>
      </c>
      <c r="C13" s="22">
        <f>C11+C12</f>
        <v>269</v>
      </c>
      <c r="D13" s="22">
        <f>D11+D12</f>
        <v>5</v>
      </c>
      <c r="E13" s="12">
        <f>D13/C13</f>
        <v>0.01858736059479554</v>
      </c>
    </row>
    <row r="14" spans="2:5" ht="16.5" thickBot="1" thickTop="1">
      <c r="B14" s="3" t="s">
        <v>8</v>
      </c>
      <c r="C14" s="4">
        <v>43</v>
      </c>
      <c r="D14" s="4">
        <v>1</v>
      </c>
      <c r="E14" s="12">
        <f t="shared" si="0"/>
        <v>0.023255813953488372</v>
      </c>
    </row>
    <row r="15" spans="2:5" ht="16.5" thickBot="1" thickTop="1">
      <c r="B15" s="3" t="s">
        <v>9</v>
      </c>
      <c r="C15" s="4">
        <v>33</v>
      </c>
      <c r="D15" s="4">
        <v>2</v>
      </c>
      <c r="E15" s="12">
        <f t="shared" si="0"/>
        <v>0.06060606060606061</v>
      </c>
    </row>
    <row r="16" spans="2:5" ht="16.5" thickBot="1" thickTop="1">
      <c r="B16" s="23" t="s">
        <v>5</v>
      </c>
      <c r="C16" s="24">
        <v>1</v>
      </c>
      <c r="D16" s="24">
        <v>0</v>
      </c>
      <c r="E16" s="12">
        <f>D16/C16</f>
        <v>0</v>
      </c>
    </row>
    <row r="17" spans="2:5" ht="16.5" thickBot="1" thickTop="1">
      <c r="B17" s="21" t="s">
        <v>26</v>
      </c>
      <c r="C17" s="22">
        <f>C14+C15+C16</f>
        <v>77</v>
      </c>
      <c r="D17" s="22">
        <f>D14+D15+D16</f>
        <v>3</v>
      </c>
      <c r="E17" s="12">
        <f>D17/C17</f>
        <v>0.03896103896103896</v>
      </c>
    </row>
    <row r="18" spans="2:5" ht="16.5" thickBot="1" thickTop="1">
      <c r="B18" s="21" t="s">
        <v>52</v>
      </c>
      <c r="C18" s="22">
        <v>77</v>
      </c>
      <c r="D18" s="22">
        <v>3</v>
      </c>
      <c r="E18" s="12">
        <f t="shared" si="0"/>
        <v>0.03896103896103896</v>
      </c>
    </row>
    <row r="19" spans="2:5" ht="16.5" thickBot="1" thickTop="1">
      <c r="B19" s="3" t="s">
        <v>12</v>
      </c>
      <c r="C19" s="4">
        <f>SUM(C5:C18)</f>
        <v>1153</v>
      </c>
      <c r="D19" s="4">
        <f>SUM(D5:D18)</f>
        <v>23</v>
      </c>
      <c r="E19" s="5">
        <f t="shared" si="0"/>
        <v>0.0199479618386817</v>
      </c>
    </row>
    <row r="20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8"/>
  <sheetViews>
    <sheetView zoomScalePageLayoutView="0" workbookViewId="0" topLeftCell="B1">
      <selection activeCell="E9" sqref="E9"/>
    </sheetView>
  </sheetViews>
  <sheetFormatPr defaultColWidth="9.140625" defaultRowHeight="15"/>
  <cols>
    <col min="1" max="1" width="1.851562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61.5" thickBot="1" thickTop="1">
      <c r="B4" s="8" t="s">
        <v>29</v>
      </c>
      <c r="C4" s="9" t="s">
        <v>30</v>
      </c>
      <c r="D4" s="9" t="s">
        <v>51</v>
      </c>
      <c r="E4" s="9" t="s">
        <v>31</v>
      </c>
    </row>
    <row r="5" spans="2:5" ht="16.5" thickBot="1" thickTop="1">
      <c r="B5" s="26" t="s">
        <v>32</v>
      </c>
      <c r="C5" s="25">
        <v>12</v>
      </c>
      <c r="D5" s="24">
        <v>7</v>
      </c>
      <c r="E5" s="11">
        <f>D5/C5</f>
        <v>0.5833333333333334</v>
      </c>
    </row>
    <row r="6" spans="2:5" ht="16.5" thickBot="1" thickTop="1">
      <c r="B6" s="26" t="s">
        <v>33</v>
      </c>
      <c r="C6" s="24">
        <v>12</v>
      </c>
      <c r="D6" s="24">
        <v>4</v>
      </c>
      <c r="E6" s="11">
        <f>D6/C6</f>
        <v>0.3333333333333333</v>
      </c>
    </row>
    <row r="7" spans="2:5" ht="31.5" thickBot="1" thickTop="1">
      <c r="B7" s="26" t="s">
        <v>35</v>
      </c>
      <c r="C7" s="24">
        <v>12</v>
      </c>
      <c r="D7" s="24">
        <v>1</v>
      </c>
      <c r="E7" s="12">
        <f>D7/C7</f>
        <v>0.08333333333333333</v>
      </c>
    </row>
    <row r="8" spans="2:5" ht="31.5" thickBot="1" thickTop="1">
      <c r="B8" s="26" t="s">
        <v>34</v>
      </c>
      <c r="C8" s="24">
        <v>12</v>
      </c>
      <c r="D8" s="24">
        <v>0</v>
      </c>
      <c r="E8" s="12">
        <f>D8/C8</f>
        <v>0</v>
      </c>
    </row>
    <row r="9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90" zoomScaleNormal="90" zoomScalePageLayoutView="0" workbookViewId="0" topLeftCell="A1">
      <selection activeCell="C20" sqref="C20"/>
    </sheetView>
  </sheetViews>
  <sheetFormatPr defaultColWidth="9.140625" defaultRowHeight="15"/>
  <cols>
    <col min="1" max="1" width="2.7109375" style="0" customWidth="1"/>
    <col min="2" max="2" width="20.421875" style="0" customWidth="1"/>
    <col min="3" max="5" width="15.7109375" style="0" customWidth="1"/>
  </cols>
  <sheetData>
    <row r="1" ht="15.75" thickBot="1"/>
    <row r="2" spans="2:13" ht="27.75" thickBot="1" thickTop="1">
      <c r="B2" s="32" t="s">
        <v>36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ht="16.5" thickBot="1" thickTop="1"/>
    <row r="4" spans="2:5" ht="57.75" thickBot="1" thickTop="1">
      <c r="B4" s="27" t="s">
        <v>37</v>
      </c>
      <c r="C4" s="28" t="s">
        <v>38</v>
      </c>
      <c r="D4" s="28" t="s">
        <v>39</v>
      </c>
      <c r="E4" s="29" t="s">
        <v>40</v>
      </c>
    </row>
    <row r="5" spans="2:5" ht="16.5" thickBot="1" thickTop="1">
      <c r="B5" s="21" t="s">
        <v>41</v>
      </c>
      <c r="C5" s="30">
        <v>12</v>
      </c>
      <c r="D5" s="22">
        <v>105</v>
      </c>
      <c r="E5" s="11">
        <f>C5/D5</f>
        <v>0.11428571428571428</v>
      </c>
    </row>
    <row r="6" spans="2:5" ht="16.5" thickBot="1" thickTop="1">
      <c r="B6" s="21" t="s">
        <v>42</v>
      </c>
      <c r="C6" s="22">
        <v>76</v>
      </c>
      <c r="D6" s="22">
        <v>105</v>
      </c>
      <c r="E6" s="11">
        <f aca="true" t="shared" si="0" ref="E6:E17">C6/D6</f>
        <v>0.7238095238095238</v>
      </c>
    </row>
    <row r="7" spans="2:5" ht="16.5" thickBot="1" thickTop="1">
      <c r="B7" s="31" t="s">
        <v>46</v>
      </c>
      <c r="C7" s="4">
        <v>0</v>
      </c>
      <c r="D7" s="4"/>
      <c r="E7" s="11" t="e">
        <f t="shared" si="0"/>
        <v>#DIV/0!</v>
      </c>
    </row>
    <row r="8" spans="2:5" ht="16.5" thickBot="1" thickTop="1">
      <c r="B8" s="31" t="s">
        <v>47</v>
      </c>
      <c r="C8" s="24">
        <v>2</v>
      </c>
      <c r="D8" s="24"/>
      <c r="E8" s="11" t="e">
        <f t="shared" si="0"/>
        <v>#DIV/0!</v>
      </c>
    </row>
    <row r="9" spans="2:7" ht="16.5" thickBot="1" thickTop="1">
      <c r="B9" s="31" t="s">
        <v>48</v>
      </c>
      <c r="C9" s="4">
        <v>1</v>
      </c>
      <c r="D9" s="4"/>
      <c r="E9" s="11" t="e">
        <f t="shared" si="0"/>
        <v>#DIV/0!</v>
      </c>
      <c r="G9" s="2"/>
    </row>
    <row r="10" spans="2:5" ht="16.5" thickBot="1" thickTop="1">
      <c r="B10" s="3" t="s">
        <v>45</v>
      </c>
      <c r="C10" s="4"/>
      <c r="D10" s="4"/>
      <c r="E10" s="11" t="e">
        <f t="shared" si="0"/>
        <v>#DIV/0!</v>
      </c>
    </row>
    <row r="11" spans="2:5" ht="16.5" thickBot="1" thickTop="1">
      <c r="B11" s="3" t="s">
        <v>45</v>
      </c>
      <c r="C11" s="4"/>
      <c r="D11" s="4"/>
      <c r="E11" s="11" t="e">
        <f t="shared" si="0"/>
        <v>#DIV/0!</v>
      </c>
    </row>
    <row r="12" spans="2:5" ht="16.5" thickBot="1" thickTop="1">
      <c r="B12" s="3" t="s">
        <v>45</v>
      </c>
      <c r="C12" s="4"/>
      <c r="D12" s="4"/>
      <c r="E12" s="11" t="e">
        <f t="shared" si="0"/>
        <v>#DIV/0!</v>
      </c>
    </row>
    <row r="13" spans="2:5" ht="16.5" thickBot="1" thickTop="1">
      <c r="B13" s="21" t="s">
        <v>43</v>
      </c>
      <c r="C13" s="22">
        <f>C7+C8+C9+C10+C11+C12</f>
        <v>3</v>
      </c>
      <c r="D13" s="22">
        <v>105</v>
      </c>
      <c r="E13" s="11">
        <f t="shared" si="0"/>
        <v>0.02857142857142857</v>
      </c>
    </row>
    <row r="14" spans="2:5" ht="16.5" thickBot="1" thickTop="1">
      <c r="B14" s="31" t="s">
        <v>49</v>
      </c>
      <c r="C14" s="4">
        <v>2</v>
      </c>
      <c r="D14" s="4"/>
      <c r="E14" s="11" t="e">
        <f t="shared" si="0"/>
        <v>#DIV/0!</v>
      </c>
    </row>
    <row r="15" spans="2:5" ht="16.5" thickBot="1" thickTop="1">
      <c r="B15" s="31" t="s">
        <v>50</v>
      </c>
      <c r="C15" s="4">
        <v>4</v>
      </c>
      <c r="D15" s="4"/>
      <c r="E15" s="11" t="e">
        <f t="shared" si="0"/>
        <v>#DIV/0!</v>
      </c>
    </row>
    <row r="16" spans="2:5" ht="16.5" thickBot="1" thickTop="1">
      <c r="B16" s="3" t="s">
        <v>59</v>
      </c>
      <c r="C16" s="24">
        <v>4</v>
      </c>
      <c r="D16" s="24"/>
      <c r="E16" s="11" t="e">
        <f t="shared" si="0"/>
        <v>#DIV/0!</v>
      </c>
    </row>
    <row r="17" spans="2:5" ht="16.5" thickBot="1" thickTop="1">
      <c r="B17" s="21" t="s">
        <v>44</v>
      </c>
      <c r="C17" s="22">
        <f>C14+C15+C16</f>
        <v>10</v>
      </c>
      <c r="D17" s="22">
        <v>105</v>
      </c>
      <c r="E17" s="11">
        <f t="shared" si="0"/>
        <v>0.09523809523809523</v>
      </c>
    </row>
    <row r="18" ht="15.75" thickTop="1"/>
  </sheetData>
  <sheetProtection selectLockedCells="1"/>
  <mergeCells count="1">
    <mergeCell ref="B2:M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JS</cp:lastModifiedBy>
  <cp:lastPrinted>2011-11-10T19:21:48Z</cp:lastPrinted>
  <dcterms:created xsi:type="dcterms:W3CDTF">2011-11-09T19:18:30Z</dcterms:created>
  <dcterms:modified xsi:type="dcterms:W3CDTF">2012-01-19T21:42:48Z</dcterms:modified>
  <cp:category/>
  <cp:version/>
  <cp:contentType/>
  <cp:contentStatus/>
</cp:coreProperties>
</file>